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16" yWindow="60" windowWidth="9600" windowHeight="11952" activeTab="0"/>
  </bookViews>
  <sheets>
    <sheet name="Lis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<sst xmlns="http://schemas.openxmlformats.org/spreadsheetml/2006/main" count="41" uniqueCount="39">
  <si>
    <t>Waldorfgümnaasium</t>
  </si>
  <si>
    <t>Katoliku Kool</t>
  </si>
  <si>
    <t>Tartu Erakool</t>
  </si>
  <si>
    <t>4500.8</t>
  </si>
  <si>
    <t>Kesklinna Kool</t>
  </si>
  <si>
    <t xml:space="preserve">Kroonuaia Kool                </t>
  </si>
  <si>
    <t>Veeriku Kool</t>
  </si>
  <si>
    <t>Kristlik Kool</t>
  </si>
  <si>
    <t>Rahvusvaheline Kool</t>
  </si>
  <si>
    <t>Annelinna Gümnaasium</t>
  </si>
  <si>
    <t>Descartes'I Lütseum</t>
  </si>
  <si>
    <t>Forseliuse Gümnaasium</t>
  </si>
  <si>
    <t>Herbert Masingu Kool</t>
  </si>
  <si>
    <t>Karlova Gümnaasium</t>
  </si>
  <si>
    <t>Kivilinna Gümnaasium</t>
  </si>
  <si>
    <t>Kommertsgümnaasium</t>
  </si>
  <si>
    <t>Kunstigümnaasium</t>
  </si>
  <si>
    <t>Mart Reiniku Gümnaasium</t>
  </si>
  <si>
    <t>Miina Härma Gümnaasium</t>
  </si>
  <si>
    <t>Raatuse Gümnaasium</t>
  </si>
  <si>
    <t>Vene Lütseum</t>
  </si>
  <si>
    <t>Tamme Gümnaasium</t>
  </si>
  <si>
    <t>5521</t>
  </si>
  <si>
    <t>eraldised</t>
  </si>
  <si>
    <t>Kokku, sh</t>
  </si>
  <si>
    <t>toitlus-
tamine</t>
  </si>
  <si>
    <t>õppe-
vahendid</t>
  </si>
  <si>
    <t>tuh kr</t>
  </si>
  <si>
    <t>Põhikoolid kokku (09212)</t>
  </si>
  <si>
    <t>Sihtotstarbeline (101)</t>
  </si>
  <si>
    <t>Gümnaasiumid kokku (09220)</t>
  </si>
  <si>
    <t xml:space="preserve">Maarja  Kool                               </t>
  </si>
  <si>
    <t>Haridusosakond kokku</t>
  </si>
  <si>
    <t>Jüri Mölder</t>
  </si>
  <si>
    <t>Linnasekretär</t>
  </si>
  <si>
    <t>klassifikaator</t>
  </si>
  <si>
    <t>Haridusosakonna 2008. a finantseerimiseelarve jaotuse muutmine asutuste lõikes</t>
  </si>
  <si>
    <t>Asutus</t>
  </si>
  <si>
    <t>Erivajadustega laste 
koolid kokku (09500)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</si>
</sst>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.0\ _k_r_-;\-* #,##0.0\ _k_r_-;_-* &quot;-&quot;??\ _k_r_-;_-@_-"/>
    <numFmt numFmtId="165" formatCode="0.0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/>
    </xf>
    <xf numFmtId="164" fontId="1" fillId="0" borderId="1" xfId="15" applyNumberFormat="1" applyFont="1" applyFill="1" applyBorder="1" applyAlignment="1">
      <alignment horizontal="left"/>
    </xf>
    <xf numFmtId="165" fontId="2" fillId="0" borderId="2" xfId="0" applyNumberFormat="1" applyFont="1" applyBorder="1" applyAlignment="1">
      <alignment horizontal="right"/>
    </xf>
    <xf numFmtId="165" fontId="1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164" fontId="1" fillId="0" borderId="1" xfId="15" applyNumberFormat="1" applyFont="1" applyBorder="1" applyAlignment="1">
      <alignment horizontal="left"/>
    </xf>
    <xf numFmtId="165" fontId="1" fillId="0" borderId="2" xfId="0" applyNumberFormat="1" applyFont="1" applyFill="1" applyBorder="1" applyAlignment="1">
      <alignment horizontal="right"/>
    </xf>
    <xf numFmtId="0" fontId="1" fillId="0" borderId="1" xfId="0" applyFont="1" applyBorder="1" applyAlignment="1">
      <alignment/>
    </xf>
    <xf numFmtId="164" fontId="1" fillId="0" borderId="4" xfId="15" applyNumberFormat="1" applyFont="1" applyFill="1" applyBorder="1" applyAlignment="1">
      <alignment horizontal="left"/>
    </xf>
    <xf numFmtId="165" fontId="2" fillId="0" borderId="5" xfId="0" applyNumberFormat="1" applyFont="1" applyBorder="1" applyAlignment="1">
      <alignment horizontal="right"/>
    </xf>
    <xf numFmtId="165" fontId="1" fillId="0" borderId="5" xfId="0" applyNumberFormat="1" applyFont="1" applyFill="1" applyBorder="1" applyAlignment="1">
      <alignment horizontal="right"/>
    </xf>
    <xf numFmtId="165" fontId="1" fillId="0" borderId="5" xfId="0" applyNumberFormat="1" applyFont="1" applyBorder="1" applyAlignment="1">
      <alignment horizontal="right"/>
    </xf>
    <xf numFmtId="0" fontId="1" fillId="0" borderId="6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7" xfId="0" applyFont="1" applyBorder="1" applyAlignment="1">
      <alignment/>
    </xf>
    <xf numFmtId="165" fontId="2" fillId="0" borderId="8" xfId="0" applyNumberFormat="1" applyFont="1" applyBorder="1" applyAlignment="1">
      <alignment horizontal="right"/>
    </xf>
    <xf numFmtId="165" fontId="1" fillId="0" borderId="8" xfId="0" applyNumberFormat="1" applyFont="1" applyBorder="1" applyAlignment="1">
      <alignment horizontal="right"/>
    </xf>
    <xf numFmtId="165" fontId="1" fillId="0" borderId="8" xfId="0" applyNumberFormat="1" applyFont="1" applyFill="1" applyBorder="1" applyAlignment="1">
      <alignment horizontal="right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164" fontId="2" fillId="0" borderId="10" xfId="15" applyNumberFormat="1" applyFont="1" applyFill="1" applyBorder="1" applyAlignment="1">
      <alignment horizontal="left"/>
    </xf>
    <xf numFmtId="165" fontId="2" fillId="0" borderId="11" xfId="0" applyNumberFormat="1" applyFont="1" applyFill="1" applyBorder="1" applyAlignment="1">
      <alignment horizontal="right"/>
    </xf>
    <xf numFmtId="165" fontId="2" fillId="0" borderId="12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165" fontId="2" fillId="0" borderId="11" xfId="0" applyNumberFormat="1" applyFont="1" applyBorder="1" applyAlignment="1">
      <alignment horizontal="right"/>
    </xf>
    <xf numFmtId="165" fontId="1" fillId="0" borderId="11" xfId="0" applyNumberFormat="1" applyFont="1" applyBorder="1" applyAlignment="1">
      <alignment horizontal="right"/>
    </xf>
    <xf numFmtId="165" fontId="1" fillId="0" borderId="12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1" fillId="0" borderId="12" xfId="0" applyFont="1" applyBorder="1" applyAlignment="1">
      <alignment/>
    </xf>
    <xf numFmtId="165" fontId="2" fillId="0" borderId="11" xfId="0" applyNumberFormat="1" applyFont="1" applyBorder="1" applyAlignment="1">
      <alignment/>
    </xf>
    <xf numFmtId="165" fontId="2" fillId="0" borderId="12" xfId="0" applyNumberFormat="1" applyFont="1" applyBorder="1" applyAlignment="1">
      <alignment/>
    </xf>
    <xf numFmtId="164" fontId="1" fillId="0" borderId="7" xfId="15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40"/>
  <sheetViews>
    <sheetView tabSelected="1" zoomScale="85" zoomScaleNormal="85" workbookViewId="0" topLeftCell="A1">
      <selection activeCell="H23" sqref="H23"/>
    </sheetView>
  </sheetViews>
  <sheetFormatPr defaultColWidth="9.140625" defaultRowHeight="12.75"/>
  <cols>
    <col min="1" max="1" width="30.7109375" style="1" customWidth="1"/>
    <col min="2" max="2" width="13.57421875" style="2" customWidth="1"/>
    <col min="3" max="3" width="15.8515625" style="1" customWidth="1"/>
    <col min="4" max="4" width="11.57421875" style="1" customWidth="1"/>
    <col min="5" max="16384" width="8.8515625" style="1" customWidth="1"/>
  </cols>
  <sheetData>
    <row r="3" spans="1:5" ht="15">
      <c r="A3" s="40" t="s">
        <v>36</v>
      </c>
      <c r="B3" s="40"/>
      <c r="C3" s="40"/>
      <c r="D3" s="40"/>
      <c r="E3" s="40"/>
    </row>
    <row r="4" spans="1:5" ht="15">
      <c r="A4" s="39"/>
      <c r="B4" s="39"/>
      <c r="C4" s="39"/>
      <c r="D4" s="39"/>
      <c r="E4" s="39"/>
    </row>
    <row r="5" ht="15">
      <c r="D5" s="1" t="s">
        <v>27</v>
      </c>
    </row>
    <row r="6" spans="1:5" s="3" customFormat="1" ht="46.5">
      <c r="A6" s="23"/>
      <c r="B6" s="24" t="s">
        <v>24</v>
      </c>
      <c r="C6" s="25" t="s">
        <v>23</v>
      </c>
      <c r="D6" s="25" t="s">
        <v>25</v>
      </c>
      <c r="E6" s="26" t="s">
        <v>26</v>
      </c>
    </row>
    <row r="7" spans="1:5" s="45" customFormat="1" ht="13.5">
      <c r="A7" s="41" t="s">
        <v>37</v>
      </c>
      <c r="B7" s="42" t="s">
        <v>35</v>
      </c>
      <c r="C7" s="43" t="s">
        <v>3</v>
      </c>
      <c r="D7" s="43" t="s">
        <v>22</v>
      </c>
      <c r="E7" s="44">
        <v>5524</v>
      </c>
    </row>
    <row r="8" spans="1:5" ht="15">
      <c r="A8" s="38" t="s">
        <v>4</v>
      </c>
      <c r="B8" s="19">
        <f>SUM(C8:E8)</f>
        <v>203.9</v>
      </c>
      <c r="C8" s="20"/>
      <c r="D8" s="20">
        <v>203.9</v>
      </c>
      <c r="E8" s="22"/>
    </row>
    <row r="9" spans="1:5" ht="15">
      <c r="A9" s="5" t="s">
        <v>5</v>
      </c>
      <c r="B9" s="6">
        <f aca="true" t="shared" si="0" ref="B9:B15">SUM(C9:E9)</f>
        <v>80.8</v>
      </c>
      <c r="C9" s="7"/>
      <c r="D9" s="7">
        <v>80.8</v>
      </c>
      <c r="E9" s="8"/>
    </row>
    <row r="10" spans="1:5" ht="15">
      <c r="A10" s="5" t="s">
        <v>6</v>
      </c>
      <c r="B10" s="6">
        <f t="shared" si="0"/>
        <v>343.1</v>
      </c>
      <c r="C10" s="7"/>
      <c r="D10" s="7">
        <v>218.1</v>
      </c>
      <c r="E10" s="8">
        <v>125</v>
      </c>
    </row>
    <row r="11" spans="1:5" ht="15">
      <c r="A11" s="9" t="s">
        <v>7</v>
      </c>
      <c r="B11" s="6">
        <f t="shared" si="0"/>
        <v>92.1</v>
      </c>
      <c r="C11" s="7">
        <f>80.3+11.8</f>
        <v>92.1</v>
      </c>
      <c r="D11" s="7"/>
      <c r="E11" s="8"/>
    </row>
    <row r="12" spans="1:5" ht="15">
      <c r="A12" s="9" t="s">
        <v>1</v>
      </c>
      <c r="B12" s="6">
        <f t="shared" si="0"/>
        <v>332.1</v>
      </c>
      <c r="C12" s="7">
        <f>210.8+121.3</f>
        <v>332.1</v>
      </c>
      <c r="D12" s="7"/>
      <c r="E12" s="8"/>
    </row>
    <row r="13" spans="1:5" ht="15">
      <c r="A13" s="9" t="s">
        <v>8</v>
      </c>
      <c r="B13" s="6">
        <f t="shared" si="0"/>
        <v>82</v>
      </c>
      <c r="C13" s="7">
        <f>65.1+16.9</f>
        <v>82</v>
      </c>
      <c r="D13" s="7"/>
      <c r="E13" s="8"/>
    </row>
    <row r="14" spans="1:5" ht="15">
      <c r="A14" s="9" t="s">
        <v>2</v>
      </c>
      <c r="B14" s="6">
        <f t="shared" si="0"/>
        <v>216.39999999999998</v>
      </c>
      <c r="C14" s="7">
        <f>161.2+55.2</f>
        <v>216.39999999999998</v>
      </c>
      <c r="D14" s="7"/>
      <c r="E14" s="8"/>
    </row>
    <row r="15" spans="1:5" ht="15">
      <c r="A15" s="12" t="s">
        <v>29</v>
      </c>
      <c r="B15" s="13">
        <f t="shared" si="0"/>
        <v>-1473.5</v>
      </c>
      <c r="C15" s="14">
        <f>-747.5-205.2</f>
        <v>-952.7</v>
      </c>
      <c r="D15" s="15">
        <f>SUM(D8:D14)*-1</f>
        <v>-502.79999999999995</v>
      </c>
      <c r="E15" s="16">
        <v>-18</v>
      </c>
    </row>
    <row r="16" spans="1:5" ht="15">
      <c r="A16" s="27" t="s">
        <v>28</v>
      </c>
      <c r="B16" s="28">
        <f>SUM(B8:B15)</f>
        <v>-123.09999999999991</v>
      </c>
      <c r="C16" s="28">
        <f>SUM(C8:C15)</f>
        <v>-230.10000000000002</v>
      </c>
      <c r="D16" s="28">
        <f>SUM(D8:D15)</f>
        <v>0</v>
      </c>
      <c r="E16" s="29">
        <f>SUM(E8:E15)</f>
        <v>107</v>
      </c>
    </row>
    <row r="17" spans="1:5" ht="15">
      <c r="A17" s="18" t="s">
        <v>9</v>
      </c>
      <c r="B17" s="19">
        <f>SUM(C17:E17)</f>
        <v>328.1</v>
      </c>
      <c r="C17" s="20"/>
      <c r="D17" s="21">
        <v>328.1</v>
      </c>
      <c r="E17" s="22"/>
    </row>
    <row r="18" spans="1:5" ht="15">
      <c r="A18" s="11" t="s">
        <v>10</v>
      </c>
      <c r="B18" s="6">
        <f aca="true" t="shared" si="1" ref="B18:B34">SUM(C18:E18)</f>
        <v>320.3</v>
      </c>
      <c r="C18" s="7"/>
      <c r="D18" s="7">
        <v>320.3</v>
      </c>
      <c r="E18" s="8"/>
    </row>
    <row r="19" spans="1:5" ht="15">
      <c r="A19" s="11" t="s">
        <v>11</v>
      </c>
      <c r="B19" s="6">
        <f t="shared" si="1"/>
        <v>212.7</v>
      </c>
      <c r="C19" s="7"/>
      <c r="D19" s="7">
        <v>212.7</v>
      </c>
      <c r="E19" s="8"/>
    </row>
    <row r="20" spans="1:5" ht="15">
      <c r="A20" s="11" t="s">
        <v>12</v>
      </c>
      <c r="B20" s="6">
        <f t="shared" si="1"/>
        <v>109.1</v>
      </c>
      <c r="C20" s="7"/>
      <c r="D20" s="7">
        <v>109.1</v>
      </c>
      <c r="E20" s="8"/>
    </row>
    <row r="21" spans="1:5" ht="15">
      <c r="A21" s="11" t="s">
        <v>13</v>
      </c>
      <c r="B21" s="6">
        <f t="shared" si="1"/>
        <v>361.6</v>
      </c>
      <c r="C21" s="7"/>
      <c r="D21" s="7">
        <v>361.6</v>
      </c>
      <c r="E21" s="8"/>
    </row>
    <row r="22" spans="1:5" ht="15">
      <c r="A22" s="11" t="s">
        <v>14</v>
      </c>
      <c r="B22" s="6">
        <f t="shared" si="1"/>
        <v>530.6</v>
      </c>
      <c r="C22" s="7"/>
      <c r="D22" s="7">
        <v>530.6</v>
      </c>
      <c r="E22" s="8"/>
    </row>
    <row r="23" spans="1:5" ht="15">
      <c r="A23" s="11" t="s">
        <v>15</v>
      </c>
      <c r="B23" s="6">
        <f t="shared" si="1"/>
        <v>384.9</v>
      </c>
      <c r="C23" s="7"/>
      <c r="D23" s="7">
        <v>384.9</v>
      </c>
      <c r="E23" s="8"/>
    </row>
    <row r="24" spans="1:5" ht="15">
      <c r="A24" s="11" t="s">
        <v>16</v>
      </c>
      <c r="B24" s="6">
        <f t="shared" si="1"/>
        <v>369.9</v>
      </c>
      <c r="C24" s="7"/>
      <c r="D24" s="7">
        <v>369.9</v>
      </c>
      <c r="E24" s="8"/>
    </row>
    <row r="25" spans="1:5" ht="15">
      <c r="A25" s="11" t="s">
        <v>17</v>
      </c>
      <c r="B25" s="6">
        <f>SUM(C25:E25)</f>
        <v>439.3</v>
      </c>
      <c r="C25" s="7"/>
      <c r="D25" s="7">
        <v>439.3</v>
      </c>
      <c r="E25" s="8"/>
    </row>
    <row r="26" spans="1:5" ht="15">
      <c r="A26" s="11" t="s">
        <v>18</v>
      </c>
      <c r="B26" s="6">
        <f t="shared" si="1"/>
        <v>294.3</v>
      </c>
      <c r="C26" s="7"/>
      <c r="D26" s="7">
        <v>294.3</v>
      </c>
      <c r="E26" s="8"/>
    </row>
    <row r="27" spans="1:5" ht="15">
      <c r="A27" s="11" t="s">
        <v>19</v>
      </c>
      <c r="B27" s="6">
        <f t="shared" si="1"/>
        <v>318.8</v>
      </c>
      <c r="C27" s="7"/>
      <c r="D27" s="7">
        <v>318.8</v>
      </c>
      <c r="E27" s="8"/>
    </row>
    <row r="28" spans="1:5" ht="15">
      <c r="A28" s="11" t="s">
        <v>20</v>
      </c>
      <c r="B28" s="6">
        <f t="shared" si="1"/>
        <v>320.8</v>
      </c>
      <c r="C28" s="7"/>
      <c r="D28" s="7">
        <v>320.8</v>
      </c>
      <c r="E28" s="8"/>
    </row>
    <row r="29" spans="1:5" ht="15">
      <c r="A29" s="11" t="s">
        <v>21</v>
      </c>
      <c r="B29" s="6">
        <f t="shared" si="1"/>
        <v>415.5</v>
      </c>
      <c r="C29" s="7"/>
      <c r="D29" s="7">
        <v>415.5</v>
      </c>
      <c r="E29" s="8"/>
    </row>
    <row r="30" spans="1:5" ht="15">
      <c r="A30" s="11" t="s">
        <v>0</v>
      </c>
      <c r="B30" s="6">
        <f t="shared" si="1"/>
        <v>271.9</v>
      </c>
      <c r="C30" s="10">
        <f>230.1+41.8</f>
        <v>271.9</v>
      </c>
      <c r="D30" s="7"/>
      <c r="E30" s="8"/>
    </row>
    <row r="31" spans="1:5" ht="15">
      <c r="A31" s="17" t="s">
        <v>29</v>
      </c>
      <c r="B31" s="13">
        <f t="shared" si="1"/>
        <v>-4554.700000000002</v>
      </c>
      <c r="C31" s="15">
        <v>-41.8</v>
      </c>
      <c r="D31" s="15">
        <f>SUM(D17:D30)*-1</f>
        <v>-4405.9000000000015</v>
      </c>
      <c r="E31" s="16">
        <v>-107</v>
      </c>
    </row>
    <row r="32" spans="1:5" ht="15">
      <c r="A32" s="30" t="s">
        <v>30</v>
      </c>
      <c r="B32" s="31">
        <f>SUM(B17:B31)</f>
        <v>123.09999999999945</v>
      </c>
      <c r="C32" s="32">
        <f>SUM(C17:C31)</f>
        <v>230.09999999999997</v>
      </c>
      <c r="D32" s="32">
        <f>SUM(D17:D31)</f>
        <v>0</v>
      </c>
      <c r="E32" s="33">
        <f>SUM(E17:E31)</f>
        <v>-107</v>
      </c>
    </row>
    <row r="33" spans="1:5" ht="15">
      <c r="A33" s="18" t="s">
        <v>31</v>
      </c>
      <c r="B33" s="19">
        <f t="shared" si="1"/>
        <v>22.5</v>
      </c>
      <c r="C33" s="20"/>
      <c r="D33" s="20">
        <v>22.5</v>
      </c>
      <c r="E33" s="22"/>
    </row>
    <row r="34" spans="1:5" ht="15">
      <c r="A34" s="17" t="s">
        <v>29</v>
      </c>
      <c r="B34" s="13">
        <f t="shared" si="1"/>
        <v>-22.5</v>
      </c>
      <c r="C34" s="15"/>
      <c r="D34" s="15">
        <v>-22.5</v>
      </c>
      <c r="E34" s="16"/>
    </row>
    <row r="35" spans="1:5" ht="30.75">
      <c r="A35" s="34" t="s">
        <v>38</v>
      </c>
      <c r="B35" s="31">
        <f>+B32+B16</f>
        <v>-4.547473508864641E-13</v>
      </c>
      <c r="C35" s="32">
        <f>SUM(C33:C34)</f>
        <v>0</v>
      </c>
      <c r="D35" s="32">
        <f>SUM(D33:D34)</f>
        <v>0</v>
      </c>
      <c r="E35" s="35"/>
    </row>
    <row r="36" spans="1:5" s="2" customFormat="1" ht="15">
      <c r="A36" s="30" t="s">
        <v>32</v>
      </c>
      <c r="B36" s="36">
        <f>B35+B32+B16</f>
        <v>-9.094947017729282E-13</v>
      </c>
      <c r="C36" s="36">
        <f>C35+C32+C16</f>
        <v>0</v>
      </c>
      <c r="D36" s="36">
        <f>D35+D32+D16</f>
        <v>0</v>
      </c>
      <c r="E36" s="37">
        <f>E35+E32+E16</f>
        <v>0</v>
      </c>
    </row>
    <row r="37" ht="15">
      <c r="B37" s="4"/>
    </row>
    <row r="39" ht="15">
      <c r="A39" s="1" t="s">
        <v>33</v>
      </c>
    </row>
    <row r="40" ht="15">
      <c r="A40" s="1" t="s">
        <v>34</v>
      </c>
    </row>
  </sheetData>
  <mergeCells count="1">
    <mergeCell ref="A3:E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&amp;RLisa
Tartu Linnavalitsuse 11.03.2008. a
korralduse nr     juurde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Tartu Linnavalitsus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 Aab</dc:creator>
  <cp:keywords/>
  <dc:description/>
  <cp:lastModifiedBy>Anne Perna</cp:lastModifiedBy>
  <cp:lastPrinted>2008-03-07T08:33:06Z</cp:lastPrinted>
  <dcterms:created xsi:type="dcterms:W3CDTF">2008-03-05T15:20:42Z</dcterms:created>
  <dcterms:modified xsi:type="dcterms:W3CDTF">2008-03-07T08:35:35Z</dcterms:modified>
  <cp:category/>
  <cp:version/>
  <cp:contentType/>
  <cp:contentStatus/>
</cp:coreProperties>
</file>